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lkulator" sheetId="1" state="visible" r:id="rId2"/>
  </sheets>
  <definedNames>
    <definedName function="false" hidden="false" localSheetId="0" name="_xlnm.Print_Area" vbProcedure="false">Kalkulator!$A$1:$F$25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<sst xmlns="http://schemas.openxmlformats.org/spreadsheetml/2006/main" count="24" uniqueCount="24">
  <si>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Kalkulator für Freizeiten und Schulfahrten
in die Kanucamps des DVA</t>
  </si>
  <si>
    <t xml:space="preserve">Bitte hier die eigenen Angaben machen (die Beispieleingaben überschreiben!):</t>
  </si>
  <si>
    <t xml:space="preserve">Zahl der Teilnehmer/innen:</t>
  </si>
  <si>
    <t xml:space="preserve">Zahl der Betreuer//innen:</t>
  </si>
  <si>
    <t xml:space="preserve">Reisetage (Eingabe: 7 oder 14)</t>
  </si>
  <si>
    <t xml:space="preserve">Entfernung Abfahrtsort-Tarn (in km):</t>
  </si>
  <si>
    <t xml:space="preserve">Kostenauflistung</t>
  </si>
  <si>
    <t xml:space="preserve">Menge</t>
  </si>
  <si>
    <t xml:space="preserve">Bezeichnung</t>
  </si>
  <si>
    <t xml:space="preserve">Einheit</t>
  </si>
  <si>
    <t xml:space="preserve">Betrag</t>
  </si>
  <si>
    <t xml:space="preserve">Kosten Camp (DVA)</t>
  </si>
  <si>
    <t xml:space="preserve">Grundpreis-2-Wochenpreis (für 20 TN)</t>
  </si>
  <si>
    <t xml:space="preserve">weitere zahlende Personen</t>
  </si>
  <si>
    <t xml:space="preserve">zahlende Begleitpersonen (5 Freiplätze)</t>
  </si>
  <si>
    <t xml:space="preserve">Geschätzte Kilometernutzung Kleinbus</t>
  </si>
  <si>
    <t xml:space="preserve">Fremdkosten, geschätzt</t>
  </si>
  <si>
    <t xml:space="preserve">Kurtaxe (0,25 € pro Nacht u. Person)</t>
  </si>
  <si>
    <t xml:space="preserve">Verpflegungskosten (Tagessatz)</t>
  </si>
  <si>
    <t xml:space="preserve">Bustransfer (ca. - Preise 2023 als Grundlage)</t>
  </si>
  <si>
    <t xml:space="preserve">Gesamtsumme</t>
  </si>
  <si>
    <t xml:space="preserve">Kosten pro TN (Betreuer – komplett kostenfrei)</t>
  </si>
  <si>
    <t xml:space="preserve">Kosten pro TN (Betreuer zahlen Verpflegung mit)</t>
  </si>
  <si>
    <t xml:space="preserve">Für Rückfragen zu den Kalkulationen stehen wir gerne zur Verfügung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</si>
</sst>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DM-407];[RED]\-#,##0.00\ [$DM-407]"/>
    <numFmt numFmtId="166" formatCode="#,##0.00\ [$€];[RED]\-#,##0.00\ [$€]"/>
    <numFmt numFmtId="167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b val="true"/>
      <i val="true"/>
      <sz val="16"/>
      <name val="Arial"/>
      <family val="2"/>
      <charset val="1"/>
    </font>
    <font>
      <outline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E6E6FF"/>
      </patternFill>
    </fill>
    <fill>
      <patternFill patternType="solid">
        <fgColor rgb="FFFFFFCC"/>
        <bgColor rgb="FFE6E6FF"/>
      </patternFill>
    </fill>
    <fill>
      <patternFill patternType="solid">
        <fgColor rgb="FFFFFF66"/>
        <bgColor rgb="FFFFFF00"/>
      </patternFill>
    </fill>
    <fill>
      <patternFill patternType="solid">
        <fgColor rgb="FFE6E6FF"/>
        <bgColor rgb="FFDDDDDD"/>
      </patternFill>
    </fill>
    <fill>
      <patternFill patternType="solid">
        <fgColor rgb="FFCCCCFF"/>
        <bgColor rgb="FFDDDDDD"/>
      </patternFill>
    </fill>
    <fill>
      <patternFill patternType="solid">
        <fgColor rgb="FF9999CC"/>
        <bgColor rgb="FF969696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6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7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7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7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C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3.19"/>
    <col collapsed="false" customWidth="true" hidden="false" outlineLevel="0" max="2" min="2" style="0" width="10.05"/>
    <col collapsed="false" customWidth="true" hidden="false" outlineLevel="0" max="3" min="3" style="0" width="39.05"/>
    <col collapsed="false" customWidth="true" hidden="false" outlineLevel="0" max="5" min="4" style="0" width="13.82"/>
    <col collapsed="false" customWidth="true" hidden="false" outlineLevel="0" max="6" min="6" style="0" width="3.06"/>
  </cols>
  <sheetData>
    <row r="1" customFormat="false" ht="56.7" hidden="false" customHeight="true" outlineLevel="0" collapsed="false">
      <c r="A1" s="1"/>
      <c r="B1" s="2" t="s">
        <v>0</v>
      </c>
      <c r="C1" s="2"/>
      <c r="D1" s="2"/>
      <c r="E1" s="2"/>
      <c r="F1" s="1"/>
    </row>
    <row r="2" s="5" customFormat="true" ht="20.85" hidden="false" customHeight="true" outlineLevel="0" collapsed="false">
      <c r="A2" s="3"/>
      <c r="B2" s="4"/>
      <c r="C2" s="4"/>
      <c r="D2" s="4"/>
      <c r="E2" s="4"/>
      <c r="F2" s="3"/>
      <c r="AMD2" s="0"/>
      <c r="AME2" s="0"/>
      <c r="AMF2" s="0"/>
      <c r="AMG2" s="0"/>
      <c r="AMH2" s="0"/>
      <c r="AMI2" s="0"/>
      <c r="AMJ2" s="0"/>
    </row>
    <row r="3" s="5" customFormat="true" ht="20.85" hidden="false" customHeight="true" outlineLevel="0" collapsed="false">
      <c r="A3" s="3"/>
      <c r="B3" s="4"/>
      <c r="C3" s="6" t="s">
        <v>1</v>
      </c>
      <c r="D3" s="6"/>
      <c r="E3" s="4"/>
      <c r="F3" s="3"/>
      <c r="AMD3" s="0"/>
      <c r="AME3" s="0"/>
      <c r="AMF3" s="0"/>
      <c r="AMG3" s="0"/>
      <c r="AMH3" s="0"/>
      <c r="AMI3" s="0"/>
      <c r="AMJ3" s="0"/>
    </row>
    <row r="4" s="5" customFormat="true" ht="20.85" hidden="false" customHeight="true" outlineLevel="0" collapsed="false">
      <c r="A4" s="3"/>
      <c r="B4" s="4"/>
      <c r="C4" s="6"/>
      <c r="D4" s="6"/>
      <c r="E4" s="4"/>
      <c r="F4" s="3"/>
      <c r="AMD4" s="0"/>
      <c r="AME4" s="0"/>
      <c r="AMF4" s="0"/>
      <c r="AMG4" s="0"/>
      <c r="AMH4" s="0"/>
      <c r="AMI4" s="0"/>
      <c r="AMJ4" s="0"/>
    </row>
    <row r="5" s="5" customFormat="true" ht="20.85" hidden="false" customHeight="true" outlineLevel="0" collapsed="false">
      <c r="A5" s="3"/>
      <c r="B5" s="4"/>
      <c r="C5" s="7" t="s">
        <v>2</v>
      </c>
      <c r="D5" s="8" t="n">
        <v>30</v>
      </c>
      <c r="E5" s="4"/>
      <c r="F5" s="3"/>
      <c r="AMD5" s="0"/>
      <c r="AME5" s="0"/>
      <c r="AMF5" s="0"/>
      <c r="AMG5" s="0"/>
      <c r="AMH5" s="0"/>
      <c r="AMI5" s="0"/>
      <c r="AMJ5" s="0"/>
    </row>
    <row r="6" s="5" customFormat="true" ht="20.85" hidden="false" customHeight="true" outlineLevel="0" collapsed="false">
      <c r="A6" s="3"/>
      <c r="B6" s="4"/>
      <c r="C6" s="9" t="s">
        <v>3</v>
      </c>
      <c r="D6" s="10" t="n">
        <v>5</v>
      </c>
      <c r="E6" s="4"/>
      <c r="F6" s="3"/>
      <c r="AMD6" s="0"/>
      <c r="AME6" s="0"/>
      <c r="AMF6" s="0"/>
      <c r="AMG6" s="0"/>
      <c r="AMH6" s="0"/>
      <c r="AMI6" s="0"/>
      <c r="AMJ6" s="0"/>
    </row>
    <row r="7" s="5" customFormat="true" ht="20.85" hidden="false" customHeight="true" outlineLevel="0" collapsed="false">
      <c r="A7" s="3"/>
      <c r="B7" s="4"/>
      <c r="C7" s="9" t="s">
        <v>4</v>
      </c>
      <c r="D7" s="10" t="n">
        <v>14</v>
      </c>
      <c r="E7" s="4"/>
      <c r="F7" s="3"/>
      <c r="AMD7" s="0"/>
      <c r="AME7" s="0"/>
      <c r="AMF7" s="0"/>
      <c r="AMG7" s="0"/>
      <c r="AMH7" s="0"/>
      <c r="AMI7" s="0"/>
      <c r="AMJ7" s="0"/>
    </row>
    <row r="8" s="5" customFormat="true" ht="20.85" hidden="false" customHeight="true" outlineLevel="0" collapsed="false">
      <c r="A8" s="3"/>
      <c r="B8" s="4"/>
      <c r="C8" s="11" t="s">
        <v>5</v>
      </c>
      <c r="D8" s="12" t="n">
        <v>800</v>
      </c>
      <c r="E8" s="4"/>
      <c r="F8" s="3"/>
      <c r="AMD8" s="0"/>
      <c r="AME8" s="0"/>
      <c r="AMF8" s="0"/>
      <c r="AMG8" s="0"/>
      <c r="AMH8" s="0"/>
      <c r="AMI8" s="0"/>
      <c r="AMJ8" s="0"/>
    </row>
    <row r="9" s="5" customFormat="true" ht="20.85" hidden="false" customHeight="true" outlineLevel="0" collapsed="false">
      <c r="A9" s="3"/>
      <c r="B9" s="4"/>
      <c r="C9" s="13"/>
      <c r="D9" s="4"/>
      <c r="E9" s="4"/>
      <c r="F9" s="3"/>
      <c r="AMD9" s="0"/>
      <c r="AME9" s="0"/>
      <c r="AMF9" s="0"/>
      <c r="AMG9" s="0"/>
      <c r="AMH9" s="0"/>
      <c r="AMI9" s="0"/>
      <c r="AMJ9" s="0"/>
    </row>
    <row r="10" customFormat="false" ht="56.7" hidden="false" customHeight="true" outlineLevel="0" collapsed="false">
      <c r="A10" s="1"/>
      <c r="B10" s="2" t="s">
        <v>6</v>
      </c>
      <c r="C10" s="2"/>
      <c r="D10" s="2"/>
      <c r="E10" s="2"/>
      <c r="F10" s="1"/>
    </row>
    <row r="11" customFormat="false" ht="20.85" hidden="false" customHeight="true" outlineLevel="0" collapsed="false">
      <c r="A11" s="1"/>
      <c r="B11" s="14" t="s">
        <v>7</v>
      </c>
      <c r="C11" s="15" t="s">
        <v>8</v>
      </c>
      <c r="D11" s="14" t="s">
        <v>9</v>
      </c>
      <c r="E11" s="16" t="s">
        <v>10</v>
      </c>
      <c r="F11" s="1"/>
    </row>
    <row r="12" customFormat="false" ht="20.85" hidden="false" customHeight="true" outlineLevel="0" collapsed="false">
      <c r="A12" s="1"/>
      <c r="B12" s="17"/>
      <c r="C12" s="15" t="s">
        <v>11</v>
      </c>
      <c r="D12" s="14"/>
      <c r="E12" s="16"/>
      <c r="F12" s="1"/>
    </row>
    <row r="13" customFormat="false" ht="20.85" hidden="false" customHeight="true" outlineLevel="0" collapsed="false">
      <c r="A13" s="1"/>
      <c r="B13" s="18" t="n">
        <v>1</v>
      </c>
      <c r="C13" s="19" t="s">
        <v>12</v>
      </c>
      <c r="D13" s="20" t="n">
        <f aca="false">IF(D7&lt;8,3595,5995)</f>
        <v>5995</v>
      </c>
      <c r="E13" s="20" t="n">
        <f aca="false">D13*B13</f>
        <v>5995</v>
      </c>
      <c r="F13" s="1"/>
    </row>
    <row r="14" customFormat="false" ht="20.85" hidden="false" customHeight="true" outlineLevel="0" collapsed="false">
      <c r="A14" s="1"/>
      <c r="B14" s="18" t="n">
        <f aca="false">IF(D5&gt;20,D5-20,0)</f>
        <v>10</v>
      </c>
      <c r="C14" s="19" t="s">
        <v>13</v>
      </c>
      <c r="D14" s="20" t="n">
        <f aca="false">IF(D7&lt;8,55,70)</f>
        <v>70</v>
      </c>
      <c r="E14" s="20" t="n">
        <f aca="false">D14*B14</f>
        <v>700</v>
      </c>
      <c r="F14" s="1"/>
    </row>
    <row r="15" customFormat="false" ht="20.85" hidden="false" customHeight="true" outlineLevel="0" collapsed="false">
      <c r="A15" s="1"/>
      <c r="B15" s="21" t="n">
        <f aca="false">IF(D6&lt;6,0,D6-5)</f>
        <v>0</v>
      </c>
      <c r="C15" s="19" t="s">
        <v>14</v>
      </c>
      <c r="D15" s="20" t="n">
        <f aca="false">IF(D7&lt;8,55,70)</f>
        <v>70</v>
      </c>
      <c r="E15" s="20" t="n">
        <f aca="false">D15*B15</f>
        <v>0</v>
      </c>
      <c r="F15" s="1"/>
    </row>
    <row r="16" customFormat="false" ht="20.85" hidden="false" customHeight="true" outlineLevel="0" collapsed="false">
      <c r="A16" s="1"/>
      <c r="B16" s="18" t="n">
        <f aca="false">IF(D7&lt;8,400,IF(D7&lt;11,600,800))</f>
        <v>800</v>
      </c>
      <c r="C16" s="19" t="s">
        <v>15</v>
      </c>
      <c r="D16" s="20" t="n">
        <v>0.25</v>
      </c>
      <c r="E16" s="20" t="n">
        <f aca="false">D16*B16</f>
        <v>200</v>
      </c>
      <c r="F16" s="1"/>
    </row>
    <row r="17" customFormat="false" ht="20.85" hidden="false" customHeight="true" outlineLevel="0" collapsed="false">
      <c r="A17" s="1"/>
      <c r="B17" s="22"/>
      <c r="C17" s="23" t="s">
        <v>16</v>
      </c>
      <c r="D17" s="24"/>
      <c r="E17" s="24"/>
      <c r="F17" s="1"/>
    </row>
    <row r="18" customFormat="false" ht="20.85" hidden="false" customHeight="true" outlineLevel="0" collapsed="false">
      <c r="A18" s="1"/>
      <c r="B18" s="22" t="n">
        <f aca="false">D5*(D7-2)</f>
        <v>360</v>
      </c>
      <c r="C18" s="25" t="s">
        <v>17</v>
      </c>
      <c r="D18" s="24" t="n">
        <v>0.25</v>
      </c>
      <c r="E18" s="24" t="n">
        <f aca="false">D18*B18</f>
        <v>90</v>
      </c>
      <c r="F18" s="1"/>
    </row>
    <row r="19" customFormat="false" ht="20.85" hidden="false" customHeight="true" outlineLevel="0" collapsed="false">
      <c r="A19" s="1"/>
      <c r="B19" s="22" t="n">
        <f aca="false">(D5+D6)*(D7-1)</f>
        <v>455</v>
      </c>
      <c r="C19" s="25" t="s">
        <v>18</v>
      </c>
      <c r="D19" s="24" t="n">
        <v>7</v>
      </c>
      <c r="E19" s="24" t="n">
        <f aca="false">D19*B19</f>
        <v>3185</v>
      </c>
      <c r="F19" s="1"/>
    </row>
    <row r="20" customFormat="false" ht="20.85" hidden="false" customHeight="true" outlineLevel="0" collapsed="false">
      <c r="A20" s="1"/>
      <c r="B20" s="22" t="n">
        <v>1</v>
      </c>
      <c r="C20" s="25" t="s">
        <v>19</v>
      </c>
      <c r="D20" s="24" t="n">
        <f aca="false">D8*5.5</f>
        <v>4400</v>
      </c>
      <c r="E20" s="24" t="n">
        <f aca="false">D20*B20</f>
        <v>4400</v>
      </c>
      <c r="F20" s="1"/>
    </row>
    <row r="21" customFormat="false" ht="17.15" hidden="false" customHeight="true" outlineLevel="0" collapsed="false">
      <c r="A21" s="1"/>
      <c r="B21" s="1"/>
      <c r="C21" s="1"/>
      <c r="D21" s="1"/>
      <c r="E21" s="1"/>
      <c r="F21" s="1"/>
    </row>
    <row r="22" customFormat="false" ht="19.4" hidden="false" customHeight="true" outlineLevel="0" collapsed="false">
      <c r="A22" s="1"/>
      <c r="B22" s="26" t="s">
        <v>20</v>
      </c>
      <c r="C22" s="26"/>
      <c r="D22" s="26"/>
      <c r="E22" s="27" t="n">
        <f aca="false">SUM(E13:E20)</f>
        <v>14570</v>
      </c>
      <c r="F22" s="1"/>
    </row>
    <row r="23" customFormat="false" ht="19.4" hidden="false" customHeight="true" outlineLevel="0" collapsed="false">
      <c r="A23" s="1"/>
      <c r="B23" s="28" t="s">
        <v>21</v>
      </c>
      <c r="C23" s="28"/>
      <c r="D23" s="28"/>
      <c r="E23" s="29" t="n">
        <f aca="false">E22/D5</f>
        <v>485.666666666667</v>
      </c>
      <c r="F23" s="1"/>
    </row>
    <row r="24" customFormat="false" ht="19.4" hidden="false" customHeight="true" outlineLevel="0" collapsed="false">
      <c r="A24" s="1"/>
      <c r="B24" s="30" t="s">
        <v>22</v>
      </c>
      <c r="C24" s="30"/>
      <c r="D24" s="30"/>
      <c r="E24" s="31" t="n">
        <f aca="false">(E22-(E19/(D5+D6)*D6))/D5</f>
        <v>470.5</v>
      </c>
      <c r="F24" s="1"/>
    </row>
    <row r="25" customFormat="false" ht="56.7" hidden="false" customHeight="true" outlineLevel="0" collapsed="false">
      <c r="A25" s="1"/>
      <c r="B25" s="32" t="s">
        <v>23</v>
      </c>
      <c r="C25" s="32"/>
      <c r="D25" s="32"/>
      <c r="E25" s="32"/>
      <c r="F25" s="1"/>
    </row>
  </sheetData>
  <mergeCells count="6">
    <mergeCell ref="B1:E1"/>
    <mergeCell ref="B10:E10"/>
    <mergeCell ref="B22:D22"/>
    <mergeCell ref="B23:D23"/>
    <mergeCell ref="B24:D24"/>
    <mergeCell ref="B25:E25"/>
  </mergeCells>
  <dataValidations count="1">
    <dataValidation allowBlank="false" error="Falsche Eingabe" operator="equal" prompt="Bitte Auswahlliste benutzen" showDropDown="false" showErrorMessage="true" showInputMessage="false" sqref="D7" type="list">
      <formula1>"7,10,14"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2003-11-18T13:33:27Z</dcterms:created>
  <dc:creator>Bernd Dörr</dc:creator>
  <dc:description/>
  <dc:language>de-DE</dc:language>
  <cp:lastModifiedBy>Bernd Dörr</cp:lastModifiedBy>
  <cp:lastPrinted>2008-01-08T04:24:37Z</cp:lastPrinted>
  <dcterms:modified xsi:type="dcterms:W3CDTF">2023-03-15T13:05:15Z</dcterms:modified>
  <cp:revision>13</cp:revision>
  <dc:subject/>
  <dc:title>Kalkulation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0">
    <vt:lpwstr/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</Properties>
</file>